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9425" windowHeight="7725"/>
  </bookViews>
  <sheets>
    <sheet name="Panwascam Isi Katdes" sheetId="3" r:id="rId1"/>
  </sheets>
  <definedNames>
    <definedName name="_xlnm.Print_Titles" localSheetId="0">'Panwascam Isi Katdes'!$28:$31</definedName>
  </definedNames>
  <calcPr calcId="124519"/>
</workbook>
</file>

<file path=xl/calcChain.xml><?xml version="1.0" encoding="utf-8"?>
<calcChain xmlns="http://schemas.openxmlformats.org/spreadsheetml/2006/main">
  <c r="H14" i="3"/>
  <c r="K14" s="1"/>
  <c r="M50" l="1"/>
  <c r="L42" l="1"/>
  <c r="L65"/>
  <c r="L61"/>
  <c r="L60"/>
  <c r="L56"/>
  <c r="L55"/>
  <c r="L51"/>
  <c r="L50" s="1"/>
  <c r="L48"/>
  <c r="L47" s="1"/>
  <c r="L45"/>
  <c r="L44"/>
  <c r="L43"/>
  <c r="L41"/>
  <c r="L40"/>
  <c r="L64" l="1"/>
  <c r="L63" s="1"/>
  <c r="L54"/>
  <c r="L53" s="1"/>
  <c r="L39"/>
  <c r="L59"/>
  <c r="L58" l="1"/>
  <c r="L36" l="1"/>
  <c r="L35"/>
  <c r="L34"/>
  <c r="L33"/>
  <c r="L32" l="1"/>
  <c r="L68" s="1"/>
  <c r="K20" s="1"/>
</calcChain>
</file>

<file path=xl/sharedStrings.xml><?xml version="1.0" encoding="utf-8"?>
<sst xmlns="http://schemas.openxmlformats.org/spreadsheetml/2006/main" count="104" uniqueCount="95">
  <si>
    <t>RENCANA KERJA DAN ANGGARAN</t>
  </si>
  <si>
    <t>FORMULIR</t>
  </si>
  <si>
    <t>SATUAN KERJA PERANGKAT DAERAH</t>
  </si>
  <si>
    <t>RKA-SKPD</t>
  </si>
  <si>
    <t>KABUPATEN REMBANG</t>
  </si>
  <si>
    <t>2.2.1</t>
  </si>
  <si>
    <t>Urusan Pemerintahan</t>
  </si>
  <si>
    <t>Organisasi</t>
  </si>
  <si>
    <t>Program</t>
  </si>
  <si>
    <t>Kegiatan</t>
  </si>
  <si>
    <t>Lokasi Kegiatan</t>
  </si>
  <si>
    <t>Jumlah Tahun n-1</t>
  </si>
  <si>
    <t xml:space="preserve">Jumlah Tahun n </t>
  </si>
  <si>
    <t>Jumlah Tahun n+1</t>
  </si>
  <si>
    <t>Indikator &amp; Tolok Ukur kineja Belanja Langsung</t>
  </si>
  <si>
    <t xml:space="preserve">Indikator  </t>
  </si>
  <si>
    <t>Tolok Ukur kinerja</t>
  </si>
  <si>
    <t>Target Kinerja</t>
  </si>
  <si>
    <t>Capaian Program</t>
  </si>
  <si>
    <t>Masukan</t>
  </si>
  <si>
    <t>Jumlah Dana</t>
  </si>
  <si>
    <t>Keluaran</t>
  </si>
  <si>
    <t>Hasil</t>
  </si>
  <si>
    <t xml:space="preserve">Kelompok Sasaran Kegiatan </t>
  </si>
  <si>
    <t>Rincian Anggaran Belanja Langsung</t>
  </si>
  <si>
    <t>Menurut Program dan Per kegiatan Satuan Kerja Perangkat Daerah</t>
  </si>
  <si>
    <t xml:space="preserve">Rincian Penghitungan </t>
  </si>
  <si>
    <t>Kode Rekening</t>
  </si>
  <si>
    <t>Uraian</t>
  </si>
  <si>
    <t>Volume</t>
  </si>
  <si>
    <t xml:space="preserve">Satuan </t>
  </si>
  <si>
    <t>Harga</t>
  </si>
  <si>
    <t>Satuan</t>
  </si>
  <si>
    <t>( Rp )</t>
  </si>
  <si>
    <t>Kertas HVS 70 gr</t>
  </si>
  <si>
    <t>rim</t>
  </si>
  <si>
    <t>bh</t>
  </si>
  <si>
    <t>Stopmap</t>
  </si>
  <si>
    <t>Binder clips kenko 19 mm</t>
  </si>
  <si>
    <t>Amplop polos paperline</t>
  </si>
  <si>
    <t>dos</t>
  </si>
  <si>
    <t>ltr</t>
  </si>
  <si>
    <t>Belanja Penggandaan</t>
  </si>
  <si>
    <t xml:space="preserve">Foto copy materi </t>
  </si>
  <si>
    <t>lbr</t>
  </si>
  <si>
    <t>Belanja Makanan dan Minuman pelatihan/sosialisasi</t>
  </si>
  <si>
    <t>peserta pelatihan</t>
  </si>
  <si>
    <t>Org/keg</t>
  </si>
  <si>
    <t>Belanja Perjalanan Dinas</t>
  </si>
  <si>
    <t>org/keg</t>
  </si>
  <si>
    <t>Belanja Perjalanan Dinas luar Daerah</t>
  </si>
  <si>
    <t>Perjalanan dinas Provinsi Jawa Tengah</t>
  </si>
  <si>
    <t>BBM</t>
  </si>
  <si>
    <t>Belanja BBM Kendaraan Dinas Operasional</t>
  </si>
  <si>
    <t>buah</t>
  </si>
  <si>
    <t>Meningkatnya  kualitas SDM Aparatur Sipil Negara/Aparat desa</t>
  </si>
  <si>
    <t>ASN/Perangkat Desa</t>
  </si>
  <si>
    <t>JUMLAH</t>
  </si>
  <si>
    <t>Belanja Perjalanan Dinas Dalam Daerah</t>
  </si>
  <si>
    <t>Snellhlechter</t>
  </si>
  <si>
    <t>Tinta printer refill</t>
  </si>
  <si>
    <t>Belanja ATK</t>
  </si>
  <si>
    <t>Jumlah</t>
  </si>
  <si>
    <t>6=(3x5)</t>
  </si>
  <si>
    <t>Honorarium Panwascam</t>
  </si>
  <si>
    <t>Wakil Ketua</t>
  </si>
  <si>
    <t>Sekretaris</t>
  </si>
  <si>
    <t>Anggota</t>
  </si>
  <si>
    <t>ob</t>
  </si>
  <si>
    <t xml:space="preserve">Ketua             </t>
  </si>
  <si>
    <t xml:space="preserve"> = 1 org x 3 bl (camat)</t>
  </si>
  <si>
    <t xml:space="preserve"> = 1 org x 3 bl (sekcam)</t>
  </si>
  <si>
    <t xml:space="preserve"> = 1 org x 3 bl (Kasi Tapem)</t>
  </si>
  <si>
    <t>- Snack : 25 org x 5 kl</t>
  </si>
  <si>
    <t>- Makan : 25 org x 5 kl</t>
  </si>
  <si>
    <t>Uang harian 5 org x 5 kl</t>
  </si>
  <si>
    <t>Uang harian : 5 org x 2 kl</t>
  </si>
  <si>
    <t>Terlaksananya Pemilihan Perangkat Desa</t>
  </si>
  <si>
    <t>: Rp  -</t>
  </si>
  <si>
    <t xml:space="preserve"> = 8 org x 3 bl</t>
  </si>
  <si>
    <t>TAHUN ANGGARAN 2021</t>
  </si>
  <si>
    <t>: Rp  32.800.000,- ( tiga puluh dua juta delapan ratus ribu rupiah )</t>
  </si>
  <si>
    <t>: Rp -</t>
  </si>
  <si>
    <t>: (Usul tambahan anggaran untuk Panwascam Pengisian Perangkat Desa)</t>
  </si>
  <si>
    <t>: 4.01. Urusan Pemerintahan Fungsi penunjang administrasi Pemerintahan</t>
  </si>
  <si>
    <t>: 4.01.4.01.15. KECAMATAN SALE</t>
  </si>
  <si>
    <t>: 4.01.4.01.15.72.2  Program Peningkatan kapasitas pemerintah desa</t>
  </si>
  <si>
    <t>: Kecamatan Sale</t>
  </si>
  <si>
    <t>10 Desa</t>
  </si>
  <si>
    <t>: 4.01.4.01.15.72.2 Fasilitasi Pengisian Perangkat Desa (Panitia Pengawas Tk. Kecamatan )</t>
  </si>
  <si>
    <t>(Kapolsek,Koramil,Kasi PMD,Kasi Tratib, Kasi Kesra+Kepala KUA, Koordinator Dindikpora, Staf Tapem)</t>
  </si>
  <si>
    <t>PENGGUNA ANGGARAN</t>
  </si>
  <si>
    <t>Drs. SUBHAN</t>
  </si>
  <si>
    <t>NIP. 19661124 199203 1 005</t>
  </si>
  <si>
    <t>Sale ,      September 2020</t>
  </si>
</sst>
</file>

<file path=xl/styles.xml><?xml version="1.0" encoding="utf-8"?>
<styleSheet xmlns="http://schemas.openxmlformats.org/spreadsheetml/2006/main">
  <numFmts count="5">
    <numFmt numFmtId="42" formatCode="_(&quot;Rp&quot;* #,##0_);_(&quot;Rp&quot;* \(#,##0\);_(&quot;Rp&quot;* &quot;-&quot;_);_(@_)"/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(* #,##0_);_(* \(#,##0\);_(* &quot;-&quot;??_);_(@_)"/>
  </numFmts>
  <fonts count="6">
    <font>
      <sz val="10"/>
      <name val="Arial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u/>
      <sz val="11"/>
      <name val="Arial Narrow"/>
      <family val="2"/>
    </font>
    <font>
      <b/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0" xfId="0" applyFont="1" applyBorder="1"/>
    <xf numFmtId="165" fontId="2" fillId="0" borderId="20" xfId="1" applyNumberFormat="1" applyFont="1" applyBorder="1"/>
    <xf numFmtId="0" fontId="2" fillId="0" borderId="22" xfId="0" applyFont="1" applyBorder="1" applyAlignment="1">
      <alignment horizontal="center"/>
    </xf>
    <xf numFmtId="0" fontId="2" fillId="2" borderId="22" xfId="0" applyFont="1" applyFill="1" applyBorder="1"/>
    <xf numFmtId="0" fontId="2" fillId="0" borderId="22" xfId="0" applyFont="1" applyBorder="1"/>
    <xf numFmtId="0" fontId="1" fillId="0" borderId="22" xfId="0" applyFont="1" applyBorder="1"/>
    <xf numFmtId="41" fontId="1" fillId="0" borderId="23" xfId="0" applyNumberFormat="1" applyFont="1" applyBorder="1"/>
    <xf numFmtId="41" fontId="2" fillId="0" borderId="20" xfId="2" applyFont="1" applyBorder="1"/>
    <xf numFmtId="41" fontId="2" fillId="0" borderId="23" xfId="0" applyNumberFormat="1" applyFont="1" applyBorder="1"/>
    <xf numFmtId="0" fontId="2" fillId="2" borderId="22" xfId="0" applyFont="1" applyFill="1" applyBorder="1" applyAlignment="1">
      <alignment horizontal="center"/>
    </xf>
    <xf numFmtId="41" fontId="2" fillId="0" borderId="20" xfId="0" applyNumberFormat="1" applyFont="1" applyBorder="1"/>
    <xf numFmtId="0" fontId="2" fillId="0" borderId="20" xfId="0" applyFont="1" applyFill="1" applyBorder="1"/>
    <xf numFmtId="41" fontId="2" fillId="0" borderId="23" xfId="2" applyFont="1" applyBorder="1"/>
    <xf numFmtId="0" fontId="2" fillId="2" borderId="20" xfId="0" applyFont="1" applyFill="1" applyBorder="1"/>
    <xf numFmtId="165" fontId="2" fillId="2" borderId="20" xfId="1" applyNumberFormat="1" applyFont="1" applyFill="1" applyBorder="1"/>
    <xf numFmtId="0" fontId="2" fillId="2" borderId="22" xfId="0" quotePrefix="1" applyFont="1" applyFill="1" applyBorder="1"/>
    <xf numFmtId="0" fontId="2" fillId="0" borderId="22" xfId="0" applyFont="1" applyFill="1" applyBorder="1" applyAlignment="1">
      <alignment horizontal="center"/>
    </xf>
    <xf numFmtId="165" fontId="2" fillId="0" borderId="20" xfId="1" applyNumberFormat="1" applyFont="1" applyFill="1" applyBorder="1"/>
    <xf numFmtId="41" fontId="2" fillId="0" borderId="23" xfId="0" applyNumberFormat="1" applyFont="1" applyFill="1" applyBorder="1"/>
    <xf numFmtId="0" fontId="2" fillId="0" borderId="22" xfId="0" quotePrefix="1" applyFont="1" applyBorder="1"/>
    <xf numFmtId="41" fontId="1" fillId="0" borderId="27" xfId="0" applyNumberFormat="1" applyFont="1" applyBorder="1"/>
    <xf numFmtId="0" fontId="2" fillId="0" borderId="7" xfId="0" applyFont="1" applyBorder="1"/>
    <xf numFmtId="0" fontId="1" fillId="0" borderId="22" xfId="0" applyFont="1" applyBorder="1" applyAlignment="1">
      <alignment horizontal="center"/>
    </xf>
    <xf numFmtId="41" fontId="1" fillId="0" borderId="23" xfId="2" applyFont="1" applyBorder="1"/>
    <xf numFmtId="0" fontId="1" fillId="0" borderId="20" xfId="0" applyFont="1" applyBorder="1"/>
    <xf numFmtId="41" fontId="1" fillId="0" borderId="20" xfId="0" applyNumberFormat="1" applyFont="1" applyBorder="1"/>
    <xf numFmtId="0" fontId="2" fillId="0" borderId="27" xfId="0" applyFont="1" applyBorder="1" applyAlignment="1"/>
    <xf numFmtId="0" fontId="1" fillId="0" borderId="20" xfId="0" applyFont="1" applyFill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quotePrefix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9" fontId="2" fillId="0" borderId="14" xfId="0" applyNumberFormat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2" fillId="0" borderId="21" xfId="3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41" fontId="2" fillId="0" borderId="20" xfId="2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vertical="center"/>
    </xf>
    <xf numFmtId="0" fontId="2" fillId="0" borderId="29" xfId="3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41" fontId="2" fillId="0" borderId="24" xfId="2" applyFont="1" applyFill="1" applyBorder="1" applyAlignment="1">
      <alignment vertical="center"/>
    </xf>
    <xf numFmtId="0" fontId="2" fillId="0" borderId="29" xfId="0" applyFont="1" applyFill="1" applyBorder="1" applyAlignment="1">
      <alignment horizontal="center" vertical="center"/>
    </xf>
    <xf numFmtId="165" fontId="2" fillId="0" borderId="20" xfId="1" applyNumberFormat="1" applyFont="1" applyFill="1" applyBorder="1" applyAlignment="1">
      <alignment vertical="center"/>
    </xf>
    <xf numFmtId="0" fontId="2" fillId="0" borderId="22" xfId="0" quotePrefix="1" applyFont="1" applyFill="1" applyBorder="1" applyAlignment="1">
      <alignment vertical="center"/>
    </xf>
    <xf numFmtId="165" fontId="2" fillId="0" borderId="24" xfId="1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0" xfId="0" quotePrefix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165" fontId="1" fillId="4" borderId="20" xfId="1" applyNumberFormat="1" applyFont="1" applyFill="1" applyBorder="1" applyAlignment="1">
      <alignment vertical="center"/>
    </xf>
    <xf numFmtId="165" fontId="1" fillId="4" borderId="23" xfId="1" applyNumberFormat="1" applyFont="1" applyFill="1" applyBorder="1" applyAlignment="1">
      <alignment vertical="center"/>
    </xf>
    <xf numFmtId="165" fontId="2" fillId="0" borderId="23" xfId="1" applyNumberFormat="1" applyFont="1" applyFill="1" applyBorder="1" applyAlignment="1">
      <alignment vertical="center"/>
    </xf>
    <xf numFmtId="165" fontId="2" fillId="0" borderId="30" xfId="1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9" xfId="0" quotePrefix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/>
    <xf numFmtId="0" fontId="2" fillId="0" borderId="34" xfId="0" applyFont="1" applyBorder="1"/>
    <xf numFmtId="0" fontId="2" fillId="0" borderId="32" xfId="0" applyFont="1" applyBorder="1"/>
    <xf numFmtId="0" fontId="2" fillId="0" borderId="34" xfId="0" applyFont="1" applyBorder="1" applyAlignment="1">
      <alignment horizontal="center"/>
    </xf>
    <xf numFmtId="41" fontId="1" fillId="0" borderId="35" xfId="0" applyNumberFormat="1" applyFont="1" applyBorder="1"/>
    <xf numFmtId="0" fontId="1" fillId="0" borderId="33" xfId="0" quotePrefix="1" applyFont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164" fontId="1" fillId="0" borderId="38" xfId="0" applyNumberFormat="1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41" fontId="1" fillId="0" borderId="37" xfId="0" applyNumberFormat="1" applyFont="1" applyFill="1" applyBorder="1" applyAlignment="1">
      <alignment vertical="center"/>
    </xf>
    <xf numFmtId="42" fontId="1" fillId="0" borderId="11" xfId="2" applyNumberFormat="1" applyFont="1" applyFill="1" applyBorder="1" applyAlignment="1">
      <alignment horizontal="center" vertical="center"/>
    </xf>
    <xf numFmtId="42" fontId="1" fillId="0" borderId="13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6">
    <cellStyle name="Comma" xfId="1" builtinId="3"/>
    <cellStyle name="Comma [0]" xfId="2" builtinId="6"/>
    <cellStyle name="Normal" xfId="0" builtinId="0"/>
    <cellStyle name="Normal 10" xfId="5"/>
    <cellStyle name="Normal 2" xfId="4"/>
    <cellStyle name="Normal_RAB  20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S76"/>
  <sheetViews>
    <sheetView tabSelected="1" view="pageBreakPreview" topLeftCell="D30" zoomScaleSheetLayoutView="100" workbookViewId="0">
      <selection activeCell="H62" sqref="H62"/>
    </sheetView>
  </sheetViews>
  <sheetFormatPr defaultColWidth="9.140625" defaultRowHeight="18" customHeight="1"/>
  <cols>
    <col min="1" max="6" width="3.7109375" style="37" customWidth="1"/>
    <col min="7" max="7" width="10" style="37" customWidth="1"/>
    <col min="8" max="8" width="50.7109375" style="37" customWidth="1"/>
    <col min="9" max="10" width="10.5703125" style="37" customWidth="1"/>
    <col min="11" max="11" width="14.42578125" style="37" bestFit="1" customWidth="1"/>
    <col min="12" max="12" width="12.5703125" style="37" customWidth="1"/>
    <col min="13" max="13" width="13.42578125" style="37" customWidth="1"/>
    <col min="14" max="14" width="15.28515625" style="37" customWidth="1"/>
    <col min="15" max="15" width="26.7109375" style="37" customWidth="1"/>
    <col min="16" max="16" width="10.28515625" style="37" bestFit="1" customWidth="1"/>
    <col min="17" max="16384" width="9.140625" style="37"/>
  </cols>
  <sheetData>
    <row r="1" spans="1:19" ht="18" customHeight="1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8"/>
      <c r="K1" s="99" t="s">
        <v>1</v>
      </c>
      <c r="L1" s="100"/>
    </row>
    <row r="2" spans="1:19" ht="18" customHeight="1">
      <c r="A2" s="101" t="s">
        <v>2</v>
      </c>
      <c r="B2" s="102"/>
      <c r="C2" s="102"/>
      <c r="D2" s="102"/>
      <c r="E2" s="102"/>
      <c r="F2" s="102"/>
      <c r="G2" s="102"/>
      <c r="H2" s="102"/>
      <c r="I2" s="102"/>
      <c r="J2" s="103"/>
      <c r="K2" s="104" t="s">
        <v>3</v>
      </c>
      <c r="L2" s="105"/>
    </row>
    <row r="3" spans="1:19" ht="18" customHeight="1">
      <c r="A3" s="106" t="s">
        <v>4</v>
      </c>
      <c r="B3" s="107"/>
      <c r="C3" s="107"/>
      <c r="D3" s="107"/>
      <c r="E3" s="107"/>
      <c r="F3" s="107"/>
      <c r="G3" s="107"/>
      <c r="H3" s="107"/>
      <c r="I3" s="107"/>
      <c r="J3" s="108"/>
      <c r="K3" s="109" t="s">
        <v>5</v>
      </c>
      <c r="L3" s="110"/>
    </row>
    <row r="4" spans="1:19" ht="18" customHeight="1" thickBot="1">
      <c r="A4" s="106" t="s">
        <v>80</v>
      </c>
      <c r="B4" s="107"/>
      <c r="C4" s="107"/>
      <c r="D4" s="107"/>
      <c r="E4" s="107"/>
      <c r="F4" s="107"/>
      <c r="G4" s="107"/>
      <c r="H4" s="107"/>
      <c r="I4" s="107"/>
      <c r="J4" s="108"/>
      <c r="K4" s="111"/>
      <c r="L4" s="112"/>
    </row>
    <row r="5" spans="1:19" ht="16.5">
      <c r="A5" s="41"/>
      <c r="B5" s="38"/>
      <c r="C5" s="38"/>
      <c r="D5" s="38"/>
      <c r="E5" s="38"/>
      <c r="F5" s="38"/>
      <c r="G5" s="38"/>
      <c r="H5" s="38"/>
      <c r="I5" s="38"/>
      <c r="J5" s="38"/>
      <c r="K5" s="38"/>
      <c r="L5" s="42"/>
    </row>
    <row r="6" spans="1:19" ht="18" customHeight="1">
      <c r="A6" s="41" t="s">
        <v>6</v>
      </c>
      <c r="B6" s="38"/>
      <c r="C6" s="38"/>
      <c r="D6" s="38"/>
      <c r="E6" s="38"/>
      <c r="F6" s="38"/>
      <c r="G6" s="38" t="s">
        <v>84</v>
      </c>
      <c r="H6" s="38"/>
      <c r="I6" s="38"/>
      <c r="J6" s="38"/>
      <c r="K6" s="38"/>
      <c r="L6" s="69">
        <v>1</v>
      </c>
    </row>
    <row r="7" spans="1:19" ht="16.5">
      <c r="A7" s="41"/>
      <c r="B7" s="38"/>
      <c r="C7" s="38"/>
      <c r="D7" s="38"/>
      <c r="E7" s="38"/>
      <c r="F7" s="38"/>
      <c r="G7" s="38"/>
      <c r="H7" s="38"/>
      <c r="I7" s="38"/>
      <c r="J7" s="38"/>
      <c r="K7" s="38"/>
      <c r="L7" s="42"/>
    </row>
    <row r="8" spans="1:19" ht="18" customHeight="1">
      <c r="A8" s="41" t="s">
        <v>7</v>
      </c>
      <c r="B8" s="38"/>
      <c r="C8" s="38"/>
      <c r="D8" s="38"/>
      <c r="E8" s="38"/>
      <c r="F8" s="38"/>
      <c r="G8" s="38" t="s">
        <v>85</v>
      </c>
      <c r="H8" s="38"/>
      <c r="I8" s="38"/>
      <c r="J8" s="38"/>
      <c r="K8" s="38"/>
      <c r="L8" s="42"/>
      <c r="S8" s="38"/>
    </row>
    <row r="9" spans="1:19" ht="18" customHeight="1">
      <c r="A9" s="41" t="s">
        <v>8</v>
      </c>
      <c r="B9" s="38"/>
      <c r="C9" s="38"/>
      <c r="D9" s="38"/>
      <c r="E9" s="38"/>
      <c r="F9" s="38"/>
      <c r="G9" s="38" t="s">
        <v>86</v>
      </c>
      <c r="H9" s="38"/>
      <c r="I9" s="38"/>
      <c r="J9" s="38"/>
      <c r="K9" s="38"/>
      <c r="L9" s="42"/>
      <c r="S9" s="38"/>
    </row>
    <row r="10" spans="1:19" ht="18" customHeight="1">
      <c r="A10" s="41" t="s">
        <v>9</v>
      </c>
      <c r="B10" s="38"/>
      <c r="C10" s="38"/>
      <c r="D10" s="38"/>
      <c r="E10" s="38"/>
      <c r="F10" s="38"/>
      <c r="G10" s="38" t="s">
        <v>89</v>
      </c>
      <c r="H10" s="38"/>
      <c r="I10" s="38"/>
      <c r="J10" s="38"/>
      <c r="K10" s="38"/>
      <c r="L10" s="42"/>
      <c r="S10" s="38"/>
    </row>
    <row r="11" spans="1:19" ht="16.5">
      <c r="A11" s="41"/>
      <c r="B11" s="38"/>
      <c r="C11" s="38"/>
      <c r="D11" s="38"/>
      <c r="E11" s="38"/>
      <c r="F11" s="38"/>
      <c r="G11" s="38" t="s">
        <v>83</v>
      </c>
      <c r="I11" s="38"/>
      <c r="J11" s="38"/>
      <c r="K11" s="38"/>
      <c r="L11" s="42"/>
      <c r="S11" s="38"/>
    </row>
    <row r="12" spans="1:19" ht="18" customHeight="1">
      <c r="A12" s="41" t="s">
        <v>10</v>
      </c>
      <c r="B12" s="38"/>
      <c r="C12" s="38"/>
      <c r="D12" s="38"/>
      <c r="E12" s="38"/>
      <c r="F12" s="38"/>
      <c r="G12" s="38" t="s">
        <v>87</v>
      </c>
      <c r="H12" s="38"/>
      <c r="I12" s="38"/>
      <c r="J12" s="38"/>
      <c r="K12" s="38"/>
      <c r="L12" s="42"/>
      <c r="S12" s="38"/>
    </row>
    <row r="13" spans="1:19" ht="18" customHeight="1" thickBot="1">
      <c r="A13" s="41" t="s">
        <v>11</v>
      </c>
      <c r="B13" s="38"/>
      <c r="C13" s="38"/>
      <c r="D13" s="38"/>
      <c r="E13" s="38"/>
      <c r="F13" s="38"/>
      <c r="G13" s="38" t="s">
        <v>78</v>
      </c>
      <c r="H13" s="38"/>
      <c r="I13" s="38"/>
      <c r="J13" s="38"/>
      <c r="K13" s="38"/>
      <c r="L13" s="42"/>
      <c r="S13" s="38"/>
    </row>
    <row r="14" spans="1:19" ht="18" customHeight="1" thickBot="1">
      <c r="A14" s="41" t="s">
        <v>12</v>
      </c>
      <c r="B14" s="38"/>
      <c r="C14" s="38"/>
      <c r="D14" s="38"/>
      <c r="E14" s="38"/>
      <c r="F14" s="38"/>
      <c r="G14" s="92" t="s">
        <v>82</v>
      </c>
      <c r="H14" s="93">
        <f>L68</f>
        <v>32800000</v>
      </c>
      <c r="I14" s="90"/>
      <c r="J14" s="90"/>
      <c r="K14" s="91">
        <f>+H14</f>
        <v>32800000</v>
      </c>
      <c r="L14" s="42"/>
      <c r="S14" s="38"/>
    </row>
    <row r="15" spans="1:19" ht="18" customHeight="1">
      <c r="A15" s="41" t="s">
        <v>13</v>
      </c>
      <c r="B15" s="38"/>
      <c r="C15" s="38"/>
      <c r="D15" s="38"/>
      <c r="E15" s="38"/>
      <c r="F15" s="38"/>
      <c r="G15" s="38" t="s">
        <v>81</v>
      </c>
      <c r="H15" s="38"/>
      <c r="I15" s="38"/>
      <c r="J15" s="38"/>
      <c r="K15" s="38"/>
      <c r="L15" s="42"/>
      <c r="S15" s="38"/>
    </row>
    <row r="16" spans="1:19" ht="16.5">
      <c r="A16" s="41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42"/>
      <c r="S16" s="38"/>
    </row>
    <row r="17" spans="1:19" ht="18" customHeight="1">
      <c r="A17" s="113" t="s">
        <v>14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5"/>
      <c r="S17" s="38"/>
    </row>
    <row r="18" spans="1:19" ht="18" customHeight="1">
      <c r="A18" s="113" t="s">
        <v>15</v>
      </c>
      <c r="B18" s="114"/>
      <c r="C18" s="114"/>
      <c r="D18" s="114"/>
      <c r="E18" s="114"/>
      <c r="F18" s="36"/>
      <c r="G18" s="113" t="s">
        <v>16</v>
      </c>
      <c r="H18" s="114"/>
      <c r="I18" s="114"/>
      <c r="J18" s="115"/>
      <c r="K18" s="113" t="s">
        <v>17</v>
      </c>
      <c r="L18" s="115"/>
      <c r="S18" s="38"/>
    </row>
    <row r="19" spans="1:19" ht="18" customHeight="1">
      <c r="A19" s="39" t="s">
        <v>18</v>
      </c>
      <c r="B19" s="40"/>
      <c r="C19" s="40"/>
      <c r="D19" s="40"/>
      <c r="E19" s="40"/>
      <c r="F19" s="36"/>
      <c r="G19" s="41"/>
      <c r="H19" s="38"/>
      <c r="I19" s="38"/>
      <c r="J19" s="42"/>
      <c r="K19" s="41"/>
      <c r="L19" s="42"/>
      <c r="S19" s="38"/>
    </row>
    <row r="20" spans="1:19" ht="18" customHeight="1">
      <c r="A20" s="117" t="s">
        <v>19</v>
      </c>
      <c r="B20" s="118"/>
      <c r="C20" s="118"/>
      <c r="D20" s="118"/>
      <c r="E20" s="118"/>
      <c r="F20" s="36"/>
      <c r="G20" s="117" t="s">
        <v>20</v>
      </c>
      <c r="H20" s="118"/>
      <c r="I20" s="118"/>
      <c r="J20" s="119"/>
      <c r="K20" s="94">
        <f>L68</f>
        <v>32800000</v>
      </c>
      <c r="L20" s="95"/>
      <c r="S20" s="38"/>
    </row>
    <row r="21" spans="1:19" ht="16.5">
      <c r="A21" s="117" t="s">
        <v>21</v>
      </c>
      <c r="B21" s="118"/>
      <c r="C21" s="118"/>
      <c r="D21" s="118"/>
      <c r="E21" s="118"/>
      <c r="F21" s="36"/>
      <c r="G21" s="117" t="s">
        <v>77</v>
      </c>
      <c r="H21" s="118"/>
      <c r="I21" s="118"/>
      <c r="J21" s="119"/>
      <c r="K21" s="43" t="s">
        <v>88</v>
      </c>
      <c r="L21" s="36"/>
    </row>
    <row r="22" spans="1:19" ht="18" customHeight="1">
      <c r="A22" s="132" t="s">
        <v>22</v>
      </c>
      <c r="B22" s="133"/>
      <c r="C22" s="133"/>
      <c r="D22" s="133"/>
      <c r="E22" s="133"/>
      <c r="F22" s="36"/>
      <c r="G22" s="117" t="s">
        <v>55</v>
      </c>
      <c r="H22" s="118"/>
      <c r="I22" s="118"/>
      <c r="J22" s="119"/>
      <c r="K22" s="44"/>
      <c r="L22" s="45"/>
    </row>
    <row r="23" spans="1:19" ht="18" customHeight="1">
      <c r="A23" s="41" t="s">
        <v>23</v>
      </c>
      <c r="B23" s="38"/>
      <c r="C23" s="38"/>
      <c r="D23" s="38"/>
      <c r="E23" s="38"/>
      <c r="F23" s="46"/>
      <c r="G23" s="134" t="s">
        <v>56</v>
      </c>
      <c r="H23" s="135"/>
      <c r="I23" s="135"/>
      <c r="J23" s="135"/>
      <c r="K23" s="135"/>
      <c r="L23" s="42"/>
    </row>
    <row r="24" spans="1:19" s="38" customFormat="1" ht="16.5">
      <c r="A24" s="39"/>
      <c r="B24" s="40"/>
      <c r="C24" s="40"/>
      <c r="D24" s="40"/>
      <c r="E24" s="40"/>
      <c r="G24" s="40"/>
      <c r="H24" s="40"/>
      <c r="I24" s="40"/>
      <c r="J24" s="40"/>
      <c r="K24" s="40"/>
      <c r="L24" s="48"/>
    </row>
    <row r="25" spans="1:19" s="38" customFormat="1" ht="18" customHeight="1">
      <c r="A25" s="106" t="s">
        <v>24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20"/>
    </row>
    <row r="26" spans="1:19" s="38" customFormat="1" ht="18" customHeight="1">
      <c r="A26" s="106" t="s">
        <v>25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20"/>
    </row>
    <row r="27" spans="1:19" s="38" customFormat="1" ht="16.5">
      <c r="A27" s="124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6"/>
    </row>
    <row r="28" spans="1:19" ht="18" customHeight="1">
      <c r="A28" s="121" t="s">
        <v>27</v>
      </c>
      <c r="B28" s="122"/>
      <c r="C28" s="122"/>
      <c r="D28" s="122"/>
      <c r="E28" s="122"/>
      <c r="F28" s="123"/>
      <c r="G28" s="121" t="s">
        <v>28</v>
      </c>
      <c r="H28" s="123"/>
      <c r="I28" s="129" t="s">
        <v>26</v>
      </c>
      <c r="J28" s="130"/>
      <c r="K28" s="131"/>
      <c r="L28" s="48"/>
    </row>
    <row r="29" spans="1:19" ht="18" customHeight="1">
      <c r="A29" s="106"/>
      <c r="B29" s="107"/>
      <c r="C29" s="107"/>
      <c r="D29" s="107"/>
      <c r="E29" s="107"/>
      <c r="F29" s="120"/>
      <c r="G29" s="106"/>
      <c r="H29" s="120"/>
      <c r="I29" s="127" t="s">
        <v>29</v>
      </c>
      <c r="J29" s="127" t="s">
        <v>30</v>
      </c>
      <c r="K29" s="49" t="s">
        <v>31</v>
      </c>
      <c r="L29" s="50" t="s">
        <v>62</v>
      </c>
    </row>
    <row r="30" spans="1:19" ht="18" customHeight="1">
      <c r="A30" s="124"/>
      <c r="B30" s="125"/>
      <c r="C30" s="125"/>
      <c r="D30" s="125"/>
      <c r="E30" s="125"/>
      <c r="F30" s="126"/>
      <c r="G30" s="124"/>
      <c r="H30" s="126"/>
      <c r="I30" s="128"/>
      <c r="J30" s="128"/>
      <c r="K30" s="51" t="s">
        <v>32</v>
      </c>
      <c r="L30" s="52" t="s">
        <v>33</v>
      </c>
    </row>
    <row r="31" spans="1:19" ht="18" customHeight="1">
      <c r="A31" s="129">
        <v>1</v>
      </c>
      <c r="B31" s="130"/>
      <c r="C31" s="130"/>
      <c r="D31" s="130"/>
      <c r="E31" s="130"/>
      <c r="F31" s="131"/>
      <c r="G31" s="129">
        <v>2</v>
      </c>
      <c r="H31" s="131"/>
      <c r="I31" s="53">
        <v>3</v>
      </c>
      <c r="J31" s="54">
        <v>4</v>
      </c>
      <c r="K31" s="53">
        <v>5</v>
      </c>
      <c r="L31" s="55" t="s">
        <v>63</v>
      </c>
    </row>
    <row r="32" spans="1:19" ht="18" customHeight="1">
      <c r="A32" s="70">
        <v>5</v>
      </c>
      <c r="B32" s="70">
        <v>1</v>
      </c>
      <c r="C32" s="70">
        <v>2</v>
      </c>
      <c r="D32" s="71">
        <v>1</v>
      </c>
      <c r="E32" s="71">
        <v>1</v>
      </c>
      <c r="F32" s="71">
        <v>1</v>
      </c>
      <c r="G32" s="72" t="s">
        <v>64</v>
      </c>
      <c r="H32" s="72"/>
      <c r="I32" s="73"/>
      <c r="J32" s="72"/>
      <c r="K32" s="74"/>
      <c r="L32" s="75">
        <f>SUM(L33:L36)</f>
        <v>16050000</v>
      </c>
      <c r="N32" s="56"/>
    </row>
    <row r="33" spans="1:14" ht="18" customHeight="1">
      <c r="A33" s="30"/>
      <c r="B33" s="30"/>
      <c r="C33" s="30"/>
      <c r="D33" s="30"/>
      <c r="E33" s="30"/>
      <c r="F33" s="30"/>
      <c r="G33" s="57" t="s">
        <v>69</v>
      </c>
      <c r="H33" s="67" t="s">
        <v>70</v>
      </c>
      <c r="I33" s="59">
        <v>3</v>
      </c>
      <c r="J33" s="60" t="s">
        <v>68</v>
      </c>
      <c r="K33" s="66">
        <v>650000</v>
      </c>
      <c r="L33" s="76">
        <f t="shared" ref="L33:L36" si="0">+I33*K33</f>
        <v>1950000</v>
      </c>
      <c r="N33" s="56"/>
    </row>
    <row r="34" spans="1:14" ht="18" customHeight="1">
      <c r="A34" s="30"/>
      <c r="B34" s="30"/>
      <c r="C34" s="30"/>
      <c r="D34" s="30"/>
      <c r="E34" s="30"/>
      <c r="F34" s="30"/>
      <c r="G34" s="61" t="s">
        <v>65</v>
      </c>
      <c r="H34" s="67" t="s">
        <v>71</v>
      </c>
      <c r="I34" s="59">
        <v>3</v>
      </c>
      <c r="J34" s="60" t="s">
        <v>68</v>
      </c>
      <c r="K34" s="66">
        <v>600000</v>
      </c>
      <c r="L34" s="76">
        <f t="shared" si="0"/>
        <v>1800000</v>
      </c>
      <c r="N34" s="56"/>
    </row>
    <row r="35" spans="1:14" ht="18" customHeight="1">
      <c r="A35" s="30"/>
      <c r="B35" s="30"/>
      <c r="C35" s="30"/>
      <c r="D35" s="30"/>
      <c r="E35" s="30"/>
      <c r="F35" s="30"/>
      <c r="G35" s="57" t="s">
        <v>66</v>
      </c>
      <c r="H35" s="67" t="s">
        <v>72</v>
      </c>
      <c r="I35" s="59">
        <v>3</v>
      </c>
      <c r="J35" s="60" t="s">
        <v>68</v>
      </c>
      <c r="K35" s="66">
        <v>500000</v>
      </c>
      <c r="L35" s="76">
        <f t="shared" si="0"/>
        <v>1500000</v>
      </c>
      <c r="N35" s="56"/>
    </row>
    <row r="36" spans="1:14" ht="18" customHeight="1">
      <c r="A36" s="30"/>
      <c r="B36" s="30"/>
      <c r="C36" s="30"/>
      <c r="D36" s="30"/>
      <c r="E36" s="30"/>
      <c r="F36" s="30"/>
      <c r="G36" s="57" t="s">
        <v>67</v>
      </c>
      <c r="H36" s="67" t="s">
        <v>79</v>
      </c>
      <c r="I36" s="59">
        <v>24</v>
      </c>
      <c r="J36" s="60" t="s">
        <v>68</v>
      </c>
      <c r="K36" s="66">
        <v>450000</v>
      </c>
      <c r="L36" s="76">
        <f t="shared" si="0"/>
        <v>10800000</v>
      </c>
      <c r="N36" s="56"/>
    </row>
    <row r="37" spans="1:14" ht="18" customHeight="1">
      <c r="A37" s="47"/>
      <c r="B37" s="47"/>
      <c r="C37" s="47"/>
      <c r="D37" s="47"/>
      <c r="E37" s="47"/>
      <c r="F37" s="47"/>
      <c r="G37" s="62" t="s">
        <v>90</v>
      </c>
      <c r="H37" s="79"/>
      <c r="I37" s="64"/>
      <c r="J37" s="65"/>
      <c r="K37" s="68"/>
      <c r="L37" s="77"/>
      <c r="N37" s="56"/>
    </row>
    <row r="38" spans="1:14" ht="18" customHeight="1">
      <c r="A38" s="47"/>
      <c r="B38" s="47"/>
      <c r="C38" s="47"/>
      <c r="D38" s="47"/>
      <c r="E38" s="47"/>
      <c r="F38" s="47"/>
      <c r="G38" s="62"/>
      <c r="H38" s="63"/>
      <c r="I38" s="64"/>
      <c r="J38" s="65"/>
      <c r="K38" s="68"/>
      <c r="L38" s="77"/>
      <c r="N38" s="56"/>
    </row>
    <row r="39" spans="1:14" ht="18" customHeight="1">
      <c r="A39" s="70">
        <v>5</v>
      </c>
      <c r="B39" s="70">
        <v>1</v>
      </c>
      <c r="C39" s="70">
        <v>2</v>
      </c>
      <c r="D39" s="71">
        <v>1</v>
      </c>
      <c r="E39" s="71">
        <v>1</v>
      </c>
      <c r="F39" s="71">
        <v>1</v>
      </c>
      <c r="G39" s="72" t="s">
        <v>61</v>
      </c>
      <c r="H39" s="72"/>
      <c r="I39" s="73"/>
      <c r="J39" s="72"/>
      <c r="K39" s="74"/>
      <c r="L39" s="75">
        <f>SUM(L40:L45)</f>
        <v>540000</v>
      </c>
      <c r="N39" s="56"/>
    </row>
    <row r="40" spans="1:14" ht="18" customHeight="1">
      <c r="A40" s="30"/>
      <c r="B40" s="30"/>
      <c r="C40" s="30"/>
      <c r="D40" s="30"/>
      <c r="E40" s="30"/>
      <c r="F40" s="30"/>
      <c r="G40" s="57" t="s">
        <v>34</v>
      </c>
      <c r="H40" s="58"/>
      <c r="I40" s="59">
        <v>3</v>
      </c>
      <c r="J40" s="60" t="s">
        <v>35</v>
      </c>
      <c r="K40" s="66">
        <v>64350</v>
      </c>
      <c r="L40" s="76">
        <f t="shared" ref="L40:L43" si="1">+I40*K40</f>
        <v>193050</v>
      </c>
      <c r="N40" s="56"/>
    </row>
    <row r="41" spans="1:14" ht="18" customHeight="1">
      <c r="A41" s="30"/>
      <c r="B41" s="30"/>
      <c r="C41" s="30"/>
      <c r="D41" s="30"/>
      <c r="E41" s="30"/>
      <c r="F41" s="30"/>
      <c r="G41" s="57" t="s">
        <v>59</v>
      </c>
      <c r="H41" s="58"/>
      <c r="I41" s="59">
        <v>19</v>
      </c>
      <c r="J41" s="60" t="s">
        <v>36</v>
      </c>
      <c r="K41" s="66">
        <v>2200</v>
      </c>
      <c r="L41" s="76">
        <f t="shared" si="1"/>
        <v>41800</v>
      </c>
      <c r="N41" s="56"/>
    </row>
    <row r="42" spans="1:14" ht="18" customHeight="1">
      <c r="A42" s="30"/>
      <c r="B42" s="30"/>
      <c r="C42" s="30"/>
      <c r="D42" s="30"/>
      <c r="E42" s="30"/>
      <c r="F42" s="30"/>
      <c r="G42" s="57" t="s">
        <v>37</v>
      </c>
      <c r="H42" s="58"/>
      <c r="I42" s="59">
        <v>38</v>
      </c>
      <c r="J42" s="60" t="s">
        <v>36</v>
      </c>
      <c r="K42" s="66">
        <v>1000</v>
      </c>
      <c r="L42" s="76">
        <f t="shared" si="1"/>
        <v>38000</v>
      </c>
      <c r="N42" s="56"/>
    </row>
    <row r="43" spans="1:14" ht="18" customHeight="1">
      <c r="A43" s="30"/>
      <c r="B43" s="30"/>
      <c r="C43" s="30"/>
      <c r="D43" s="30"/>
      <c r="E43" s="30"/>
      <c r="F43" s="30"/>
      <c r="G43" s="57" t="s">
        <v>38</v>
      </c>
      <c r="H43" s="58"/>
      <c r="I43" s="59">
        <v>5</v>
      </c>
      <c r="J43" s="60" t="s">
        <v>36</v>
      </c>
      <c r="K43" s="66">
        <v>9900</v>
      </c>
      <c r="L43" s="76">
        <f t="shared" si="1"/>
        <v>49500</v>
      </c>
      <c r="N43" s="56"/>
    </row>
    <row r="44" spans="1:14" ht="18" customHeight="1">
      <c r="A44" s="30"/>
      <c r="B44" s="30"/>
      <c r="C44" s="30"/>
      <c r="D44" s="30"/>
      <c r="E44" s="30"/>
      <c r="F44" s="30"/>
      <c r="G44" s="57" t="s">
        <v>39</v>
      </c>
      <c r="H44" s="58"/>
      <c r="I44" s="59">
        <v>3</v>
      </c>
      <c r="J44" s="60" t="s">
        <v>40</v>
      </c>
      <c r="K44" s="66">
        <v>22550</v>
      </c>
      <c r="L44" s="76">
        <f t="shared" ref="L44:L45" si="2">+I44*K44</f>
        <v>67650</v>
      </c>
      <c r="N44" s="56"/>
    </row>
    <row r="45" spans="1:14" ht="18" customHeight="1">
      <c r="A45" s="47"/>
      <c r="B45" s="47"/>
      <c r="C45" s="47"/>
      <c r="D45" s="47"/>
      <c r="E45" s="47"/>
      <c r="F45" s="47"/>
      <c r="G45" s="62" t="s">
        <v>60</v>
      </c>
      <c r="H45" s="63"/>
      <c r="I45" s="64">
        <v>1</v>
      </c>
      <c r="J45" s="65" t="s">
        <v>54</v>
      </c>
      <c r="K45" s="68">
        <v>150000</v>
      </c>
      <c r="L45" s="77">
        <f t="shared" si="2"/>
        <v>150000</v>
      </c>
      <c r="N45" s="56"/>
    </row>
    <row r="46" spans="1:14" ht="18" customHeight="1">
      <c r="A46" s="47"/>
      <c r="B46" s="47"/>
      <c r="C46" s="47"/>
      <c r="D46" s="47"/>
      <c r="E46" s="47"/>
      <c r="F46" s="47"/>
      <c r="G46" s="62"/>
      <c r="H46" s="63"/>
      <c r="I46" s="64"/>
      <c r="J46" s="65"/>
      <c r="K46" s="68"/>
      <c r="L46" s="77"/>
      <c r="N46" s="56"/>
    </row>
    <row r="47" spans="1:14" ht="18" customHeight="1">
      <c r="A47" s="30">
        <v>5</v>
      </c>
      <c r="B47" s="30">
        <v>1</v>
      </c>
      <c r="C47" s="30">
        <v>2</v>
      </c>
      <c r="D47" s="31">
        <v>1</v>
      </c>
      <c r="E47" s="32">
        <v>2</v>
      </c>
      <c r="F47" s="32">
        <v>22</v>
      </c>
      <c r="G47" s="8" t="s">
        <v>53</v>
      </c>
      <c r="H47" s="8"/>
      <c r="I47" s="27"/>
      <c r="J47" s="25"/>
      <c r="K47" s="28"/>
      <c r="L47" s="9">
        <f>SUM(L48:L49)</f>
        <v>1435000</v>
      </c>
      <c r="N47" s="56"/>
    </row>
    <row r="48" spans="1:14" ht="18" customHeight="1">
      <c r="A48" s="33"/>
      <c r="B48" s="33"/>
      <c r="C48" s="33"/>
      <c r="D48" s="33"/>
      <c r="E48" s="33"/>
      <c r="F48" s="33"/>
      <c r="G48" s="7" t="s">
        <v>52</v>
      </c>
      <c r="H48" s="7"/>
      <c r="I48" s="3">
        <v>168</v>
      </c>
      <c r="J48" s="5" t="s">
        <v>41</v>
      </c>
      <c r="K48" s="13">
        <v>8500</v>
      </c>
      <c r="L48" s="13">
        <f>I48*K48</f>
        <v>1428000</v>
      </c>
      <c r="M48" s="37">
        <v>935000</v>
      </c>
      <c r="N48" s="56"/>
    </row>
    <row r="49" spans="1:14" ht="18" customHeight="1">
      <c r="A49" s="33"/>
      <c r="B49" s="33"/>
      <c r="C49" s="33"/>
      <c r="D49" s="33"/>
      <c r="E49" s="33"/>
      <c r="F49" s="33"/>
      <c r="G49" s="7"/>
      <c r="H49" s="7"/>
      <c r="I49" s="3"/>
      <c r="J49" s="5"/>
      <c r="K49" s="13"/>
      <c r="L49" s="11">
        <v>7000</v>
      </c>
      <c r="M49" s="37">
        <v>500000</v>
      </c>
      <c r="N49" s="56"/>
    </row>
    <row r="50" spans="1:14" ht="18" customHeight="1">
      <c r="A50" s="33">
        <v>5</v>
      </c>
      <c r="B50" s="33">
        <v>1</v>
      </c>
      <c r="C50" s="33">
        <v>2</v>
      </c>
      <c r="D50" s="31">
        <v>1</v>
      </c>
      <c r="E50" s="31">
        <v>3</v>
      </c>
      <c r="F50" s="31">
        <v>2</v>
      </c>
      <c r="G50" s="8" t="s">
        <v>42</v>
      </c>
      <c r="H50" s="7"/>
      <c r="I50" s="3"/>
      <c r="J50" s="5"/>
      <c r="K50" s="3"/>
      <c r="L50" s="26">
        <f>L51+L52</f>
        <v>825000</v>
      </c>
      <c r="M50" s="37">
        <f>SUM(M48:M49)</f>
        <v>1435000</v>
      </c>
      <c r="N50" s="56"/>
    </row>
    <row r="51" spans="1:14" ht="18" customHeight="1">
      <c r="A51" s="33"/>
      <c r="B51" s="33"/>
      <c r="C51" s="33"/>
      <c r="D51" s="31"/>
      <c r="E51" s="31"/>
      <c r="F51" s="31"/>
      <c r="G51" s="7" t="s">
        <v>43</v>
      </c>
      <c r="H51" s="7"/>
      <c r="I51" s="10">
        <v>2500</v>
      </c>
      <c r="J51" s="5" t="s">
        <v>44</v>
      </c>
      <c r="K51" s="3">
        <v>330</v>
      </c>
      <c r="L51" s="15">
        <f>+I51*K51</f>
        <v>825000</v>
      </c>
      <c r="N51" s="56"/>
    </row>
    <row r="52" spans="1:14" ht="18" customHeight="1">
      <c r="A52" s="33"/>
      <c r="B52" s="33"/>
      <c r="C52" s="33"/>
      <c r="D52" s="31"/>
      <c r="E52" s="31"/>
      <c r="F52" s="31"/>
      <c r="G52" s="7"/>
      <c r="H52" s="7"/>
      <c r="I52" s="10"/>
      <c r="J52" s="5"/>
      <c r="K52" s="3"/>
      <c r="L52" s="15"/>
      <c r="N52" s="56"/>
    </row>
    <row r="53" spans="1:14" ht="18" customHeight="1">
      <c r="A53" s="33">
        <v>5</v>
      </c>
      <c r="B53" s="33">
        <v>1</v>
      </c>
      <c r="C53" s="33">
        <v>2</v>
      </c>
      <c r="D53" s="31">
        <v>1</v>
      </c>
      <c r="E53" s="31">
        <v>4</v>
      </c>
      <c r="F53" s="31">
        <v>4</v>
      </c>
      <c r="G53" s="8" t="s">
        <v>45</v>
      </c>
      <c r="H53" s="7"/>
      <c r="I53" s="3"/>
      <c r="J53" s="5"/>
      <c r="K53" s="3"/>
      <c r="L53" s="9">
        <f>L54</f>
        <v>5000000</v>
      </c>
      <c r="N53" s="56"/>
    </row>
    <row r="54" spans="1:14" ht="18" customHeight="1">
      <c r="A54" s="33"/>
      <c r="B54" s="33"/>
      <c r="C54" s="33"/>
      <c r="D54" s="33"/>
      <c r="E54" s="31"/>
      <c r="F54" s="31"/>
      <c r="G54" s="8" t="s">
        <v>46</v>
      </c>
      <c r="H54" s="7"/>
      <c r="I54" s="3"/>
      <c r="J54" s="5"/>
      <c r="K54" s="3"/>
      <c r="L54" s="9">
        <f>SUM(L55:L56)</f>
        <v>5000000</v>
      </c>
      <c r="N54" s="56"/>
    </row>
    <row r="55" spans="1:14" ht="18" customHeight="1">
      <c r="A55" s="33"/>
      <c r="B55" s="33"/>
      <c r="C55" s="33"/>
      <c r="D55" s="33"/>
      <c r="E55" s="33"/>
      <c r="F55" s="33"/>
      <c r="G55" s="18" t="s">
        <v>73</v>
      </c>
      <c r="H55" s="6"/>
      <c r="I55" s="16">
        <v>100</v>
      </c>
      <c r="J55" s="12" t="s">
        <v>47</v>
      </c>
      <c r="K55" s="17">
        <v>20000</v>
      </c>
      <c r="L55" s="11">
        <f>+I55*K55</f>
        <v>2000000</v>
      </c>
      <c r="N55" s="56"/>
    </row>
    <row r="56" spans="1:14" ht="18" customHeight="1">
      <c r="A56" s="33"/>
      <c r="B56" s="33"/>
      <c r="C56" s="33"/>
      <c r="D56" s="33"/>
      <c r="E56" s="33"/>
      <c r="F56" s="33"/>
      <c r="G56" s="18" t="s">
        <v>74</v>
      </c>
      <c r="H56" s="6"/>
      <c r="I56" s="16">
        <v>100</v>
      </c>
      <c r="J56" s="12" t="s">
        <v>47</v>
      </c>
      <c r="K56" s="17">
        <v>30000</v>
      </c>
      <c r="L56" s="11">
        <f>+I56*K56</f>
        <v>3000000</v>
      </c>
      <c r="N56" s="56"/>
    </row>
    <row r="57" spans="1:14" ht="18" customHeight="1">
      <c r="A57" s="30"/>
      <c r="B57" s="30"/>
      <c r="C57" s="30"/>
      <c r="D57" s="30"/>
      <c r="E57" s="30"/>
      <c r="F57" s="30"/>
      <c r="G57" s="57"/>
      <c r="H57" s="58"/>
      <c r="I57" s="66"/>
      <c r="J57" s="60"/>
      <c r="K57" s="66"/>
      <c r="L57" s="76"/>
      <c r="N57" s="56"/>
    </row>
    <row r="58" spans="1:14" ht="18" customHeight="1">
      <c r="A58" s="81">
        <v>5</v>
      </c>
      <c r="B58" s="81">
        <v>1</v>
      </c>
      <c r="C58" s="81">
        <v>2</v>
      </c>
      <c r="D58" s="82">
        <v>4</v>
      </c>
      <c r="E58" s="81"/>
      <c r="F58" s="83"/>
      <c r="G58" s="84" t="s">
        <v>48</v>
      </c>
      <c r="H58" s="85"/>
      <c r="I58" s="86"/>
      <c r="J58" s="87"/>
      <c r="K58" s="86"/>
      <c r="L58" s="88">
        <f>L59+L63</f>
        <v>8950000</v>
      </c>
      <c r="N58" s="56"/>
    </row>
    <row r="59" spans="1:14" ht="18" customHeight="1">
      <c r="A59" s="33">
        <v>5</v>
      </c>
      <c r="B59" s="33">
        <v>1</v>
      </c>
      <c r="C59" s="33">
        <v>2</v>
      </c>
      <c r="D59" s="31">
        <v>4</v>
      </c>
      <c r="E59" s="31">
        <v>1</v>
      </c>
      <c r="F59" s="34">
        <v>1</v>
      </c>
      <c r="G59" s="8" t="s">
        <v>58</v>
      </c>
      <c r="H59" s="7"/>
      <c r="I59" s="3"/>
      <c r="J59" s="5"/>
      <c r="K59" s="3"/>
      <c r="L59" s="9">
        <f>L60+L61</f>
        <v>5250000</v>
      </c>
      <c r="N59" s="56"/>
    </row>
    <row r="60" spans="1:14" ht="18" customHeight="1">
      <c r="A60" s="33"/>
      <c r="B60" s="33"/>
      <c r="C60" s="33"/>
      <c r="D60" s="33"/>
      <c r="E60" s="31"/>
      <c r="F60" s="35"/>
      <c r="G60" s="7" t="s">
        <v>75</v>
      </c>
      <c r="H60" s="7"/>
      <c r="I60" s="3">
        <v>25</v>
      </c>
      <c r="J60" s="5" t="s">
        <v>49</v>
      </c>
      <c r="K60" s="4">
        <v>120000</v>
      </c>
      <c r="L60" s="11">
        <f>+I60*K60</f>
        <v>3000000</v>
      </c>
      <c r="N60" s="56"/>
    </row>
    <row r="61" spans="1:14" ht="18" customHeight="1">
      <c r="A61" s="33"/>
      <c r="B61" s="33"/>
      <c r="C61" s="33"/>
      <c r="D61" s="33"/>
      <c r="E61" s="31"/>
      <c r="F61" s="35"/>
      <c r="G61" s="7" t="s">
        <v>75</v>
      </c>
      <c r="H61" s="7"/>
      <c r="I61" s="3">
        <v>25</v>
      </c>
      <c r="J61" s="5" t="s">
        <v>49</v>
      </c>
      <c r="K61" s="4">
        <v>90000</v>
      </c>
      <c r="L61" s="11">
        <f>+I61*K61</f>
        <v>2250000</v>
      </c>
      <c r="N61" s="56"/>
    </row>
    <row r="62" spans="1:14" ht="18" customHeight="1">
      <c r="A62" s="33"/>
      <c r="B62" s="33"/>
      <c r="C62" s="33"/>
      <c r="D62" s="33"/>
      <c r="E62" s="31"/>
      <c r="F62" s="33"/>
      <c r="G62" s="22"/>
      <c r="H62" s="7"/>
      <c r="I62" s="3"/>
      <c r="J62" s="5"/>
      <c r="K62" s="4"/>
      <c r="L62" s="11"/>
      <c r="N62" s="56"/>
    </row>
    <row r="63" spans="1:14" ht="18" customHeight="1">
      <c r="A63" s="33">
        <v>5</v>
      </c>
      <c r="B63" s="33">
        <v>1</v>
      </c>
      <c r="C63" s="33">
        <v>2</v>
      </c>
      <c r="D63" s="31">
        <v>4</v>
      </c>
      <c r="E63" s="31">
        <v>2</v>
      </c>
      <c r="F63" s="89">
        <v>1</v>
      </c>
      <c r="G63" s="8" t="s">
        <v>50</v>
      </c>
      <c r="H63" s="7"/>
      <c r="I63" s="3"/>
      <c r="J63" s="5"/>
      <c r="K63" s="3"/>
      <c r="L63" s="9">
        <f>L64</f>
        <v>3700000</v>
      </c>
      <c r="N63" s="56"/>
    </row>
    <row r="64" spans="1:14" ht="18" customHeight="1">
      <c r="A64" s="35"/>
      <c r="B64" s="35"/>
      <c r="C64" s="35"/>
      <c r="D64" s="35"/>
      <c r="E64" s="35"/>
      <c r="F64" s="35"/>
      <c r="G64" s="6" t="s">
        <v>51</v>
      </c>
      <c r="H64" s="6"/>
      <c r="I64" s="14"/>
      <c r="J64" s="19"/>
      <c r="K64" s="20"/>
      <c r="L64" s="21">
        <f>SUM(L65:L66)</f>
        <v>3700000</v>
      </c>
      <c r="N64" s="56"/>
    </row>
    <row r="65" spans="1:14" ht="18" customHeight="1">
      <c r="A65" s="35"/>
      <c r="B65" s="35"/>
      <c r="C65" s="35"/>
      <c r="D65" s="35"/>
      <c r="E65" s="35"/>
      <c r="F65" s="35"/>
      <c r="G65" s="22" t="s">
        <v>76</v>
      </c>
      <c r="H65" s="22"/>
      <c r="I65" s="3">
        <v>10</v>
      </c>
      <c r="J65" s="5" t="s">
        <v>49</v>
      </c>
      <c r="K65" s="4">
        <v>370000</v>
      </c>
      <c r="L65" s="11">
        <f>+I65*K65</f>
        <v>3700000</v>
      </c>
      <c r="N65" s="56"/>
    </row>
    <row r="66" spans="1:14" ht="18" customHeight="1">
      <c r="A66" s="35"/>
      <c r="B66" s="35"/>
      <c r="C66" s="35"/>
      <c r="D66" s="35"/>
      <c r="E66" s="35"/>
      <c r="F66" s="35"/>
      <c r="G66" s="22"/>
      <c r="H66" s="7"/>
      <c r="I66" s="3"/>
      <c r="J66" s="5"/>
      <c r="K66" s="4"/>
      <c r="L66" s="11"/>
      <c r="M66" s="80"/>
      <c r="N66" s="56"/>
    </row>
    <row r="67" spans="1:14" ht="16.5">
      <c r="A67" s="33"/>
      <c r="B67" s="33"/>
      <c r="C67" s="33"/>
      <c r="D67" s="31"/>
      <c r="E67" s="31"/>
      <c r="F67" s="31"/>
      <c r="G67" s="8"/>
      <c r="H67" s="8"/>
      <c r="I67" s="3"/>
      <c r="J67" s="5"/>
      <c r="K67" s="13"/>
      <c r="L67" s="10"/>
      <c r="N67" s="56"/>
    </row>
    <row r="68" spans="1:14" ht="17.25" thickBot="1">
      <c r="A68" s="138" t="s">
        <v>57</v>
      </c>
      <c r="B68" s="139"/>
      <c r="C68" s="139"/>
      <c r="D68" s="139"/>
      <c r="E68" s="139"/>
      <c r="F68" s="139"/>
      <c r="G68" s="139"/>
      <c r="H68" s="139"/>
      <c r="I68" s="29"/>
      <c r="J68" s="29"/>
      <c r="K68" s="29"/>
      <c r="L68" s="23">
        <f>+L32+L39+L47+L50+L53+L58</f>
        <v>32800000</v>
      </c>
      <c r="N68" s="56"/>
    </row>
    <row r="69" spans="1:14" ht="16.5">
      <c r="A69" s="24"/>
      <c r="B69" s="24"/>
      <c r="C69" s="24"/>
      <c r="D69" s="24"/>
      <c r="E69" s="24"/>
      <c r="F69" s="1"/>
      <c r="G69" s="24"/>
      <c r="H69" s="24"/>
      <c r="I69" s="24"/>
      <c r="J69" s="24"/>
      <c r="K69" s="24"/>
      <c r="L69" s="24"/>
      <c r="N69" s="56"/>
    </row>
    <row r="70" spans="1:14" ht="16.5">
      <c r="A70" s="38"/>
      <c r="B70" s="38"/>
      <c r="C70" s="38"/>
      <c r="D70" s="38"/>
      <c r="E70" s="38"/>
      <c r="G70" s="38"/>
      <c r="H70" s="38"/>
      <c r="I70" s="137" t="s">
        <v>94</v>
      </c>
      <c r="J70" s="137"/>
      <c r="K70" s="137"/>
      <c r="L70" s="137"/>
      <c r="N70" s="56"/>
    </row>
    <row r="71" spans="1:14" ht="18" customHeight="1">
      <c r="I71" s="2"/>
      <c r="J71" s="2"/>
      <c r="K71" s="2"/>
      <c r="L71" s="2"/>
    </row>
    <row r="72" spans="1:14" ht="18" customHeight="1">
      <c r="I72" s="116" t="s">
        <v>91</v>
      </c>
      <c r="J72" s="116"/>
      <c r="K72" s="116"/>
      <c r="L72" s="116"/>
    </row>
    <row r="73" spans="1:14" ht="18" customHeight="1">
      <c r="I73" s="2"/>
      <c r="J73" s="78"/>
      <c r="K73" s="78"/>
      <c r="L73" s="78"/>
    </row>
    <row r="74" spans="1:14" ht="18" customHeight="1">
      <c r="I74" s="2"/>
      <c r="J74" s="78"/>
      <c r="K74" s="78"/>
      <c r="L74" s="78"/>
    </row>
    <row r="75" spans="1:14" ht="18" customHeight="1">
      <c r="I75" s="136" t="s">
        <v>92</v>
      </c>
      <c r="J75" s="136"/>
      <c r="K75" s="136"/>
      <c r="L75" s="136"/>
    </row>
    <row r="76" spans="1:14" ht="18" customHeight="1">
      <c r="I76" s="116" t="s">
        <v>93</v>
      </c>
      <c r="J76" s="116"/>
      <c r="K76" s="116"/>
      <c r="L76" s="116"/>
    </row>
  </sheetData>
  <mergeCells count="34">
    <mergeCell ref="I75:L75"/>
    <mergeCell ref="I70:L70"/>
    <mergeCell ref="A31:F31"/>
    <mergeCell ref="G31:H31"/>
    <mergeCell ref="A68:H68"/>
    <mergeCell ref="I72:L72"/>
    <mergeCell ref="I76:L76"/>
    <mergeCell ref="A20:E20"/>
    <mergeCell ref="G20:J20"/>
    <mergeCell ref="A26:L26"/>
    <mergeCell ref="A28:F30"/>
    <mergeCell ref="G28:H30"/>
    <mergeCell ref="I29:I30"/>
    <mergeCell ref="J29:J30"/>
    <mergeCell ref="A25:L25"/>
    <mergeCell ref="A27:L27"/>
    <mergeCell ref="I28:K28"/>
    <mergeCell ref="A21:E21"/>
    <mergeCell ref="G21:J21"/>
    <mergeCell ref="A22:E22"/>
    <mergeCell ref="G22:J22"/>
    <mergeCell ref="G23:K23"/>
    <mergeCell ref="K20:L20"/>
    <mergeCell ref="A1:J1"/>
    <mergeCell ref="K1:L1"/>
    <mergeCell ref="A2:J2"/>
    <mergeCell ref="K2:L2"/>
    <mergeCell ref="A3:J3"/>
    <mergeCell ref="K3:L4"/>
    <mergeCell ref="A4:J4"/>
    <mergeCell ref="A17:L17"/>
    <mergeCell ref="A18:E18"/>
    <mergeCell ref="G18:J18"/>
    <mergeCell ref="K18:L18"/>
  </mergeCells>
  <printOptions horizontalCentered="1"/>
  <pageMargins left="0.59055118110236227" right="0.39370078740157483" top="0.59055118110236227" bottom="0.59055118110236227" header="0" footer="0"/>
  <pageSetup paperSize="256" scale="7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Panwascam Isi Katdes</vt:lpstr>
      <vt:lpstr>'Panwascam Isi Katdes'!Print_Titles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2020-09-22T04:28:28Z</cp:lastPrinted>
  <dcterms:created xsi:type="dcterms:W3CDTF">2020-06-11T01:06:45Z</dcterms:created>
  <dcterms:modified xsi:type="dcterms:W3CDTF">2020-09-22T04:31:17Z</dcterms:modified>
</cp:coreProperties>
</file>